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2" sheetId="2" r:id="rId1"/>
    <sheet name="план" sheetId="3" r:id="rId2"/>
  </sheets>
  <externalReferences>
    <externalReference r:id="rId3"/>
  </externalReferences>
  <calcPr calcId="144525" refMode="R1C1"/>
</workbook>
</file>

<file path=xl/calcChain.xml><?xml version="1.0" encoding="utf-8"?>
<calcChain xmlns="http://schemas.openxmlformats.org/spreadsheetml/2006/main">
  <c r="E19" i="3" l="1"/>
  <c r="E20" i="3" s="1"/>
  <c r="E23" i="3" s="1"/>
  <c r="F6" i="3"/>
  <c r="F22" i="3" s="1"/>
  <c r="F11" i="3" l="1"/>
  <c r="F13" i="3"/>
  <c r="F15" i="3"/>
  <c r="F17" i="3"/>
  <c r="F21" i="3"/>
  <c r="F10" i="3"/>
  <c r="F12" i="3"/>
  <c r="F14" i="3"/>
  <c r="F16" i="3"/>
  <c r="F18" i="3"/>
  <c r="F19" i="3"/>
  <c r="F20" i="3" l="1"/>
  <c r="F23" i="3" s="1"/>
  <c r="E20" i="2" l="1"/>
  <c r="D8" i="2" l="1"/>
</calcChain>
</file>

<file path=xl/sharedStrings.xml><?xml version="1.0" encoding="utf-8"?>
<sst xmlns="http://schemas.openxmlformats.org/spreadsheetml/2006/main" count="183" uniqueCount="131">
  <si>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</si>
  <si>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</si>
  <si>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</si>
  <si>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</si>
  <si>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</si>
  <si>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</si>
  <si>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</si>
  <si>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</si>
  <si>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</si>
  <si>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</si>
  <si>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</si>
  <si>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</si>
  <si>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</si>
  <si>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</si>
  <si>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</si>
  <si>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</si>
  <si>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</si>
  <si>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</si>
  <si>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</si>
  <si>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</si>
  <si>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</si>
  <si>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</si>
  <si>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</si>
  <si>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</si>
  <si>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</si>
  <si>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</si>
  <si>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</si>
  <si>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</si>
  <si>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</si>
  <si>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</si>
  <si>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</si>
  <si>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</si>
  <si>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</si>
  <si>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</si>
  <si>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</si>
  <si>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</si>
  <si>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</si>
  <si>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Инженерные сети (регламентные работы ,резерв на аварийное обслуживание)</t>
  </si>
  <si>
    <t>Обследование ВДГО</t>
  </si>
  <si>
    <t>Договор на обслуживание вентканалов</t>
  </si>
  <si>
    <t>Обследование вентканалов</t>
  </si>
  <si>
    <t>Дератизация</t>
  </si>
  <si>
    <t>Дезенфекция МОП спец .средствами</t>
  </si>
  <si>
    <t>Уборка территории с асфальтовым покрытием</t>
  </si>
  <si>
    <t>Санитарное содержание территории без асфальта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</si>
  <si>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</si>
  <si>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</si>
  <si>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</si>
  <si>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>шт.</t>
  </si>
  <si>
    <t>руб</t>
  </si>
  <si>
    <t>Полезная площадь</t>
  </si>
  <si>
    <t>усл</t>
  </si>
  <si>
    <t>шт</t>
  </si>
  <si>
    <t>м2/мес</t>
  </si>
  <si>
    <t>Дополнительные услуги</t>
  </si>
  <si>
    <t>Задолженность на 01.01..2021 г.(руб)</t>
  </si>
  <si>
    <t>Услуга спецтехники</t>
  </si>
  <si>
    <t xml:space="preserve">Содержание придомовой территории </t>
  </si>
  <si>
    <t>квт</t>
  </si>
  <si>
    <t>Получена оплата за отчетный период на сумму, в т.ч. не жилые</t>
  </si>
  <si>
    <t>7</t>
  </si>
  <si>
    <t>8</t>
  </si>
  <si>
    <t>Косметический ремонт подъезда №3</t>
  </si>
  <si>
    <t>Уборка контейнерной площадки</t>
  </si>
  <si>
    <t>ВСЕГО с СОИ</t>
  </si>
  <si>
    <t>Подсыпка пескосолянной смесью</t>
  </si>
  <si>
    <t>Исполнитель__________________</t>
  </si>
  <si>
    <t>Представитель МКД_____________________</t>
  </si>
  <si>
    <t>ФИНАНСОВЫЙ РЕЗУЛЬТАТ</t>
  </si>
  <si>
    <t>Прочий мелкий ремонт</t>
  </si>
  <si>
    <t>акты</t>
  </si>
  <si>
    <t>Обследование дымовентканалов</t>
  </si>
  <si>
    <t>Согласно ПП РФ № 290</t>
  </si>
  <si>
    <t>Окос газона</t>
  </si>
  <si>
    <t xml:space="preserve">Привоз грунта </t>
  </si>
  <si>
    <t>акт</t>
  </si>
  <si>
    <t>Обследование вентканалов по заявкам жителей</t>
  </si>
  <si>
    <t>Ген.директор ООО "Мастер- Сервис"</t>
  </si>
  <si>
    <t>5/1</t>
  </si>
  <si>
    <t xml:space="preserve">                  Работа с должниками                   </t>
  </si>
  <si>
    <t xml:space="preserve">                      Аварийно-диспетчерское обслуживание дневное и ППР                      </t>
  </si>
  <si>
    <t xml:space="preserve">Текущее обследование </t>
  </si>
  <si>
    <t>Санитарное содержание территории без асфальтового покрытия</t>
  </si>
  <si>
    <t>Проверка дымовентканалов по заявкам жителей (кв.8)</t>
  </si>
  <si>
    <t>Устранение завалов с пробивкой по кирпичу(кв.8,40</t>
  </si>
  <si>
    <t>Вывешивание табличек , 1 под.</t>
  </si>
  <si>
    <t>Задолженнность на 01.01.2022 г</t>
  </si>
  <si>
    <t>Обработка территории реагентом</t>
  </si>
  <si>
    <t xml:space="preserve"> г.Тула , ул Фрунзе , д.24 за  2021 год</t>
  </si>
  <si>
    <t xml:space="preserve">Ген. директор ООО "Мастер-Сервис" </t>
  </si>
  <si>
    <t>_________________ Косьяненко  Е.Ю.</t>
  </si>
  <si>
    <t>План    работ (услуг ) согласно  договора управления  на  2022 год</t>
  </si>
  <si>
    <t>МКД  адрес:Фрунзе , дом 24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</si>
  <si>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</si>
  <si>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</si>
  <si>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</si>
  <si>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</si>
  <si>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</si>
  <si>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</si>
  <si>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</si>
  <si>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 за 1м2</t>
  </si>
  <si>
    <t>Стоимость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</si>
  <si>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</si>
  <si>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</si>
  <si>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</si>
  <si>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</si>
  <si>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обслуживание(3% от стоимости  всей квитанции ЖКУ)</t>
  </si>
  <si>
    <t>Работы по содержанию и ремонту  оборудования  и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</si>
  <si>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</si>
  <si>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</si>
  <si>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</si>
  <si>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</si>
  <si>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</si>
  <si>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 и благоустройства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</si>
  <si>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</si>
  <si>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</si>
  <si>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</si>
  <si>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 и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</si>
  <si>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</si>
  <si>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</si>
  <si>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</si>
  <si>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 ЗДАНИЯ</t>
  </si>
  <si>
    <t>Итого  работ (услуг)необходимо  выполнить в соответствии с требованиями  законодательства РФ в 2022г</t>
  </si>
  <si>
    <t>СОИ холодная вода  на МОП</t>
  </si>
  <si>
    <t>итого с ресурсами на СОИ</t>
  </si>
  <si>
    <t>Подписи строн:</t>
  </si>
  <si>
    <t xml:space="preserve"> Представитель МКД ____________</t>
  </si>
  <si>
    <t>Исполнитель  экономист УК _______________</t>
  </si>
  <si>
    <t>Погашена задолженность за работы (услуги) 2021г</t>
  </si>
  <si>
    <t>Оплачены работы  (услуги) 2021г</t>
  </si>
  <si>
    <t>Остаток средств  на лиц/Сч СП  на 01.01.2022 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</si>
</sst>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&quot;р.&quot;_-;\-* #,##0.00&quot;р.&quot;_-;_-* &quot;-&quot;??&quot;р.&quot;_-;_-@_-"/>
    <numFmt numFmtId="164" formatCode="#,##0.000"/>
    <numFmt numFmtId="165" formatCode="#,##0.0"/>
    <numFmt numFmtId="166" formatCode="0.000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4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4" fontId="0" fillId="0" borderId="0" xfId="0" applyNumberFormat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15" fillId="3" borderId="9" xfId="0" applyFont="1" applyFill="1" applyBorder="1" applyAlignment="1"/>
    <xf numFmtId="0" fontId="15" fillId="3" borderId="10" xfId="0" applyFont="1" applyFill="1" applyBorder="1" applyAlignment="1"/>
    <xf numFmtId="4" fontId="15" fillId="3" borderId="10" xfId="0" applyNumberFormat="1" applyFont="1" applyFill="1" applyBorder="1" applyAlignment="1"/>
    <xf numFmtId="3" fontId="15" fillId="3" borderId="11" xfId="0" applyNumberFormat="1" applyFont="1" applyFill="1" applyBorder="1" applyAlignment="1">
      <alignment horizontal="center" vertical="center"/>
    </xf>
    <xf numFmtId="0" fontId="15" fillId="3" borderId="8" xfId="0" applyFont="1" applyFill="1" applyBorder="1" applyAlignment="1"/>
    <xf numFmtId="0" fontId="15" fillId="3" borderId="0" xfId="0" applyFont="1" applyFill="1" applyBorder="1" applyAlignment="1"/>
    <xf numFmtId="4" fontId="15" fillId="3" borderId="0" xfId="0" applyNumberFormat="1" applyFont="1" applyFill="1" applyBorder="1" applyAlignment="1"/>
    <xf numFmtId="3" fontId="15" fillId="3" borderId="12" xfId="0" applyNumberFormat="1" applyFont="1" applyFill="1" applyBorder="1" applyAlignment="1">
      <alignment horizontal="center" vertical="center"/>
    </xf>
    <xf numFmtId="0" fontId="15" fillId="3" borderId="13" xfId="0" applyFont="1" applyFill="1" applyBorder="1" applyAlignment="1"/>
    <xf numFmtId="0" fontId="15" fillId="3" borderId="14" xfId="0" applyFont="1" applyFill="1" applyBorder="1" applyAlignment="1"/>
    <xf numFmtId="4" fontId="15" fillId="3" borderId="14" xfId="0" applyNumberFormat="1" applyFont="1" applyFill="1" applyBorder="1" applyAlignment="1"/>
    <xf numFmtId="3" fontId="15" fillId="3" borderId="15" xfId="0" applyNumberFormat="1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4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/>
    <xf numFmtId="164" fontId="11" fillId="4" borderId="5" xfId="0" applyNumberFormat="1" applyFont="1" applyFill="1" applyBorder="1" applyAlignment="1">
      <alignment horizontal="center" vertical="center"/>
    </xf>
    <xf numFmtId="164" fontId="10" fillId="0" borderId="5" xfId="0" applyNumberFormat="1" applyFont="1" applyFill="1" applyBorder="1" applyAlignment="1">
      <alignment horizontal="center" vertical="center"/>
    </xf>
    <xf numFmtId="4" fontId="10" fillId="0" borderId="5" xfId="0" applyNumberFormat="1" applyFont="1" applyFill="1" applyBorder="1"/>
    <xf numFmtId="164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44" fontId="7" fillId="3" borderId="5" xfId="1" applyFont="1" applyFill="1" applyBorder="1" applyAlignment="1">
      <alignment vertical="center" wrapText="1"/>
    </xf>
    <xf numFmtId="4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44" fontId="12" fillId="3" borderId="5" xfId="1" applyFont="1" applyFill="1" applyBorder="1" applyAlignment="1">
      <alignment horizontal="right" vertical="center" wrapText="1"/>
    </xf>
    <xf numFmtId="164" fontId="16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2" fontId="0" fillId="0" borderId="5" xfId="0" applyNumberFormat="1" applyBorder="1" applyAlignment="1">
      <alignment horizontal="right"/>
    </xf>
    <xf numFmtId="2" fontId="2" fillId="0" borderId="5" xfId="0" applyNumberFormat="1" applyFont="1" applyBorder="1"/>
    <xf numFmtId="2" fontId="2" fillId="0" borderId="5" xfId="0" applyNumberFormat="1" applyFont="1" applyBorder="1" applyAlignment="1">
      <alignment horizontal="right"/>
    </xf>
    <xf numFmtId="4" fontId="8" fillId="5" borderId="5" xfId="0" applyNumberFormat="1" applyFont="1" applyFill="1" applyBorder="1" applyAlignment="1"/>
    <xf numFmtId="4" fontId="8" fillId="3" borderId="5" xfId="0" applyNumberFormat="1" applyFont="1" applyFill="1" applyBorder="1"/>
    <xf numFmtId="4" fontId="10" fillId="0" borderId="6" xfId="0" applyNumberFormat="1" applyFont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4" fontId="10" fillId="3" borderId="5" xfId="0" applyNumberFormat="1" applyFont="1" applyFill="1" applyBorder="1" applyAlignment="1">
      <alignment horizontal="center" vertical="center"/>
    </xf>
    <xf numFmtId="4" fontId="7" fillId="0" borderId="5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0" fontId="7" fillId="3" borderId="5" xfId="0" applyFont="1" applyFill="1" applyBorder="1" applyAlignment="1">
      <alignment vertical="center" wrapText="1"/>
    </xf>
    <xf numFmtId="0" fontId="7" fillId="0" borderId="0" xfId="0" applyFont="1"/>
    <xf numFmtId="49" fontId="11" fillId="0" borderId="4" xfId="0" applyNumberFormat="1" applyFont="1" applyBorder="1" applyAlignment="1">
      <alignment horizontal="right" vertical="center"/>
    </xf>
    <xf numFmtId="0" fontId="12" fillId="3" borderId="4" xfId="0" applyFont="1" applyFill="1" applyBorder="1" applyAlignment="1">
      <alignment horizontal="right" vertical="center" wrapText="1"/>
    </xf>
    <xf numFmtId="164" fontId="10" fillId="0" borderId="4" xfId="0" applyNumberFormat="1" applyFont="1" applyBorder="1" applyAlignment="1">
      <alignment horizontal="center"/>
    </xf>
    <xf numFmtId="4" fontId="10" fillId="0" borderId="4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2" fontId="0" fillId="0" borderId="4" xfId="0" applyNumberFormat="1" applyBorder="1" applyAlignment="1">
      <alignment horizontal="right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4" fontId="10" fillId="3" borderId="5" xfId="0" applyNumberFormat="1" applyFont="1" applyFill="1" applyBorder="1" applyAlignment="1">
      <alignment horizontal="right" vertical="center"/>
    </xf>
    <xf numFmtId="0" fontId="8" fillId="0" borderId="0" xfId="0" applyFont="1"/>
    <xf numFmtId="2" fontId="0" fillId="0" borderId="5" xfId="0" applyNumberFormat="1" applyFont="1" applyBorder="1" applyAlignment="1">
      <alignment horizontal="right"/>
    </xf>
    <xf numFmtId="49" fontId="10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right" vertical="center"/>
    </xf>
    <xf numFmtId="3" fontId="10" fillId="3" borderId="5" xfId="0" applyNumberFormat="1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2" fontId="9" fillId="0" borderId="5" xfId="0" applyNumberFormat="1" applyFont="1" applyBorder="1" applyAlignment="1">
      <alignment horizontal="right"/>
    </xf>
    <xf numFmtId="4" fontId="17" fillId="3" borderId="5" xfId="0" applyNumberFormat="1" applyFont="1" applyFill="1" applyBorder="1" applyAlignment="1">
      <alignment horizontal="right" vertical="center"/>
    </xf>
    <xf numFmtId="0" fontId="18" fillId="3" borderId="0" xfId="0" applyFont="1" applyFill="1" applyBorder="1" applyAlignment="1"/>
    <xf numFmtId="0" fontId="9" fillId="3" borderId="5" xfId="0" applyFont="1" applyFill="1" applyBorder="1" applyAlignment="1">
      <alignment horizontal="left" vertical="center" wrapText="1"/>
    </xf>
    <xf numFmtId="44" fontId="5" fillId="3" borderId="5" xfId="1" applyFont="1" applyFill="1" applyBorder="1" applyAlignment="1">
      <alignment horizontal="right" vertical="center" wrapText="1"/>
    </xf>
    <xf numFmtId="0" fontId="0" fillId="0" borderId="0" xfId="0" applyAlignment="1"/>
    <xf numFmtId="0" fontId="9" fillId="0" borderId="0" xfId="0" applyFont="1" applyAlignment="1"/>
    <xf numFmtId="0" fontId="10" fillId="0" borderId="0" xfId="0" applyFont="1" applyAlignment="1"/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/>
    <xf numFmtId="4" fontId="11" fillId="0" borderId="0" xfId="0" applyNumberFormat="1" applyFont="1" applyBorder="1" applyAlignment="1">
      <alignment horizontal="right" vertical="center" wrapText="1"/>
    </xf>
    <xf numFmtId="4" fontId="0" fillId="0" borderId="0" xfId="0" applyNumberFormat="1" applyAlignment="1"/>
    <xf numFmtId="0" fontId="10" fillId="3" borderId="0" xfId="0" applyFont="1" applyFill="1" applyBorder="1" applyAlignment="1"/>
    <xf numFmtId="0" fontId="10" fillId="3" borderId="0" xfId="0" applyFont="1" applyFill="1" applyBorder="1" applyAlignment="1">
      <alignment horizontal="left" vertical="center" wrapText="1"/>
    </xf>
    <xf numFmtId="0" fontId="16" fillId="3" borderId="0" xfId="0" applyFont="1" applyFill="1" applyBorder="1" applyAlignment="1">
      <alignment horizontal="right" vertical="center" wrapText="1"/>
    </xf>
    <xf numFmtId="0" fontId="10" fillId="3" borderId="0" xfId="0" applyFont="1" applyFill="1" applyBorder="1" applyAlignment="1">
      <alignment vertical="center"/>
    </xf>
    <xf numFmtId="3" fontId="10" fillId="3" borderId="0" xfId="0" applyNumberFormat="1" applyFont="1" applyFill="1" applyBorder="1" applyAlignment="1">
      <alignment horizontal="right" vertical="center"/>
    </xf>
    <xf numFmtId="0" fontId="20" fillId="3" borderId="5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left" vertical="center" wrapText="1"/>
    </xf>
    <xf numFmtId="0" fontId="22" fillId="3" borderId="5" xfId="0" applyFont="1" applyFill="1" applyBorder="1" applyAlignment="1">
      <alignment horizontal="center" vertical="center" wrapText="1"/>
    </xf>
    <xf numFmtId="4" fontId="21" fillId="3" borderId="5" xfId="0" applyNumberFormat="1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left" vertical="center" wrapText="1"/>
    </xf>
    <xf numFmtId="2" fontId="22" fillId="3" borderId="5" xfId="0" applyNumberFormat="1" applyFont="1" applyFill="1" applyBorder="1" applyAlignment="1">
      <alignment horizontal="center" vertical="center" wrapText="1"/>
    </xf>
    <xf numFmtId="166" fontId="24" fillId="3" borderId="5" xfId="0" applyNumberFormat="1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right"/>
    </xf>
    <xf numFmtId="0" fontId="26" fillId="3" borderId="5" xfId="0" applyFont="1" applyFill="1" applyBorder="1" applyAlignment="1">
      <alignment horizontal="center" vertical="center"/>
    </xf>
    <xf numFmtId="4" fontId="21" fillId="3" borderId="5" xfId="0" applyNumberFormat="1" applyFont="1" applyFill="1" applyBorder="1" applyAlignment="1">
      <alignment horizontal="center" vertical="center"/>
    </xf>
    <xf numFmtId="0" fontId="7" fillId="0" borderId="5" xfId="0" applyFont="1" applyBorder="1"/>
    <xf numFmtId="0" fontId="17" fillId="3" borderId="5" xfId="0" applyFont="1" applyFill="1" applyBorder="1" applyAlignment="1"/>
    <xf numFmtId="4" fontId="24" fillId="3" borderId="5" xfId="0" applyNumberFormat="1" applyFont="1" applyFill="1" applyBorder="1" applyAlignment="1"/>
    <xf numFmtId="4" fontId="23" fillId="3" borderId="5" xfId="0" applyNumberFormat="1" applyFont="1" applyFill="1" applyBorder="1" applyAlignment="1">
      <alignment horizontal="right"/>
    </xf>
    <xf numFmtId="4" fontId="24" fillId="3" borderId="5" xfId="0" applyNumberFormat="1" applyFont="1" applyFill="1" applyBorder="1" applyAlignment="1">
      <alignment horizontal="center" vertical="center"/>
    </xf>
    <xf numFmtId="0" fontId="25" fillId="0" borderId="16" xfId="0" applyFont="1" applyBorder="1" applyAlignment="1">
      <alignment horizontal="right"/>
    </xf>
    <xf numFmtId="4" fontId="24" fillId="3" borderId="17" xfId="0" applyNumberFormat="1" applyFont="1" applyFill="1" applyBorder="1" applyAlignment="1">
      <alignment horizontal="right"/>
    </xf>
    <xf numFmtId="4" fontId="17" fillId="3" borderId="18" xfId="0" applyNumberFormat="1" applyFont="1" applyFill="1" applyBorder="1" applyAlignment="1">
      <alignment horizontal="right" vertical="center"/>
    </xf>
    <xf numFmtId="4" fontId="27" fillId="3" borderId="0" xfId="0" applyNumberFormat="1" applyFont="1" applyFill="1" applyBorder="1" applyAlignment="1">
      <alignment horizontal="left"/>
    </xf>
    <xf numFmtId="4" fontId="23" fillId="3" borderId="0" xfId="0" applyNumberFormat="1" applyFont="1" applyFill="1" applyBorder="1" applyAlignment="1">
      <alignment horizontal="left"/>
    </xf>
    <xf numFmtId="4" fontId="24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0" fillId="0" borderId="0" xfId="0" applyFont="1" applyAlignment="1">
      <alignment horizontal="center" wrapText="1"/>
    </xf>
    <xf numFmtId="0" fontId="23" fillId="3" borderId="5" xfId="0" applyFont="1" applyFill="1" applyBorder="1" applyAlignment="1">
      <alignment horizontal="left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2/Desktop/&#1053;&#1086;&#1074;&#1072;&#1103;%20&#1087;&#1072;&#1087;&#1082;&#1072;/&#1040;&#1088;&#1093;&#1080;&#1074;%20&#1075;&#1086;&#1076;%20&#1086;&#1090;&#1095;&#1077;&#1090;&#1099;%20&#1052;&#1040;&#1057;&#1058;&#1045;&#1056;/&#1054;&#1090;&#1095;&#1077;&#1090;&#1099;%2019&#1075;%20&#1085;/15.&#1060;&#1088;&#1091;&#1085;&#1079;&#1077;%20%2024-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лан20"/>
    </sheetNames>
    <sheetDataSet>
      <sheetData sheetId="0" refreshError="1">
        <row r="7">
          <cell r="G7">
            <v>3212.7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topLeftCell="A55" workbookViewId="0">
      <selection activeCell="B72" sqref="B72"/>
    </sheetView>
  </sheetViews>
  <sheetFormatPr defaultRowHeight="15" x14ac:dyDescent="0.25"/>
  <cols>
    <col min="1" max="1" width="3.85546875" customWidth="1"/>
    <col min="2" max="2" width="40.5703125" customWidth="1"/>
    <col min="3" max="3" width="10.28515625" customWidth="1"/>
    <col min="4" max="4" width="8.85546875" customWidth="1"/>
    <col min="5" max="5" width="9.5703125" customWidth="1"/>
    <col min="6" max="6" width="9" customWidth="1"/>
    <col min="7" max="7" width="17.5703125" customWidth="1"/>
  </cols>
  <sheetData>
    <row r="1" spans="1:7" x14ac:dyDescent="0.25">
      <c r="E1" s="141" t="s">
        <v>16</v>
      </c>
      <c r="F1" s="141"/>
    </row>
    <row r="2" spans="1:7" x14ac:dyDescent="0.25">
      <c r="E2" s="141" t="s">
        <v>77</v>
      </c>
      <c r="F2" s="141"/>
      <c r="G2" s="142"/>
    </row>
    <row r="3" spans="1:7" x14ac:dyDescent="0.25">
      <c r="E3" s="141" t="s">
        <v>17</v>
      </c>
      <c r="F3" s="141"/>
      <c r="G3" s="142"/>
    </row>
    <row r="5" spans="1:7" x14ac:dyDescent="0.25">
      <c r="A5" s="141" t="s">
        <v>18</v>
      </c>
      <c r="B5" s="141"/>
      <c r="C5" s="141"/>
      <c r="D5" s="141"/>
      <c r="E5" s="141"/>
      <c r="F5" s="141"/>
    </row>
    <row r="6" spans="1:7" x14ac:dyDescent="0.25">
      <c r="A6" s="141" t="s">
        <v>88</v>
      </c>
      <c r="B6" s="141"/>
      <c r="C6" s="141"/>
      <c r="D6" s="141"/>
      <c r="E6" s="141"/>
      <c r="F6" s="141"/>
    </row>
    <row r="7" spans="1:7" ht="12.75" customHeight="1" x14ac:dyDescent="0.25">
      <c r="A7" s="49"/>
      <c r="B7" s="49"/>
      <c r="C7" s="49"/>
      <c r="D7" s="49"/>
      <c r="E7" s="49"/>
      <c r="F7" s="49"/>
    </row>
    <row r="8" spans="1:7" ht="14.25" customHeight="1" x14ac:dyDescent="0.25">
      <c r="A8" s="1"/>
      <c r="B8" s="2" t="s">
        <v>19</v>
      </c>
      <c r="C8" s="3"/>
      <c r="D8" s="15" t="e">
        <f>#REF!+#REF!</f>
        <v>#REF!</v>
      </c>
      <c r="E8" s="4"/>
      <c r="F8" s="4"/>
      <c r="G8" s="68">
        <v>20</v>
      </c>
    </row>
    <row r="9" spans="1:7" x14ac:dyDescent="0.25">
      <c r="A9" s="1"/>
      <c r="B9" s="50" t="s">
        <v>50</v>
      </c>
      <c r="C9" s="5"/>
      <c r="D9" s="16"/>
      <c r="E9" s="6"/>
      <c r="F9" s="6"/>
      <c r="G9" s="51">
        <v>3212.7</v>
      </c>
    </row>
    <row r="10" spans="1:7" ht="14.25" customHeight="1" x14ac:dyDescent="0.35">
      <c r="A10" s="7"/>
      <c r="B10" s="18" t="s">
        <v>0</v>
      </c>
      <c r="C10" s="4"/>
      <c r="D10" s="17">
        <v>331.7</v>
      </c>
      <c r="E10" s="8"/>
      <c r="F10" s="48"/>
      <c r="G10" s="51">
        <v>274.7</v>
      </c>
    </row>
    <row r="11" spans="1:7" x14ac:dyDescent="0.25">
      <c r="A11" s="1"/>
      <c r="B11" s="50" t="s">
        <v>55</v>
      </c>
      <c r="C11" s="5"/>
      <c r="D11" s="16"/>
      <c r="E11" s="6"/>
      <c r="F11" s="6"/>
      <c r="G11" s="69">
        <v>97069</v>
      </c>
    </row>
    <row r="12" spans="1:7" x14ac:dyDescent="0.25">
      <c r="A12" s="1"/>
      <c r="B12" s="50" t="s">
        <v>20</v>
      </c>
      <c r="C12" s="5"/>
      <c r="D12" s="16"/>
      <c r="E12" s="6"/>
      <c r="F12" s="6"/>
      <c r="G12" s="69">
        <v>803968.87</v>
      </c>
    </row>
    <row r="13" spans="1:7" ht="14.25" customHeight="1" x14ac:dyDescent="0.25">
      <c r="A13" s="1"/>
      <c r="B13" s="50" t="s">
        <v>21</v>
      </c>
      <c r="C13" s="5"/>
      <c r="D13" s="16"/>
      <c r="E13" s="6"/>
      <c r="F13" s="6"/>
      <c r="G13" s="69">
        <v>810056.69</v>
      </c>
    </row>
    <row r="14" spans="1:7" x14ac:dyDescent="0.25">
      <c r="A14" s="1"/>
      <c r="B14" s="50" t="s">
        <v>86</v>
      </c>
      <c r="C14" s="5"/>
      <c r="D14" s="16"/>
      <c r="E14" s="6"/>
      <c r="F14" s="6"/>
      <c r="G14" s="69">
        <v>115447.29000000001</v>
      </c>
    </row>
    <row r="15" spans="1:7" ht="17.25" customHeight="1" thickBot="1" x14ac:dyDescent="0.4">
      <c r="A15" s="7"/>
      <c r="B15" s="13" t="s">
        <v>15</v>
      </c>
      <c r="C15" s="4"/>
      <c r="D15" s="14"/>
      <c r="E15" s="14"/>
      <c r="F15" s="9"/>
      <c r="G15" s="52">
        <v>12</v>
      </c>
    </row>
    <row r="16" spans="1:7" ht="15" customHeight="1" x14ac:dyDescent="0.25">
      <c r="A16" s="144" t="s">
        <v>1</v>
      </c>
      <c r="B16" s="146" t="s">
        <v>2</v>
      </c>
      <c r="C16" s="148" t="s">
        <v>22</v>
      </c>
      <c r="D16" s="143" t="s">
        <v>24</v>
      </c>
      <c r="E16" s="139" t="s">
        <v>23</v>
      </c>
      <c r="F16" s="143" t="s">
        <v>25</v>
      </c>
      <c r="G16" s="53" t="s">
        <v>26</v>
      </c>
    </row>
    <row r="17" spans="1:7" x14ac:dyDescent="0.25">
      <c r="A17" s="145"/>
      <c r="B17" s="147"/>
      <c r="C17" s="139"/>
      <c r="D17" s="143"/>
      <c r="E17" s="140"/>
      <c r="F17" s="143"/>
      <c r="G17" s="53" t="s">
        <v>27</v>
      </c>
    </row>
    <row r="18" spans="1:7" ht="25.5" customHeight="1" x14ac:dyDescent="0.25">
      <c r="A18" s="41">
        <v>1</v>
      </c>
      <c r="B18" s="136" t="s">
        <v>3</v>
      </c>
      <c r="C18" s="137"/>
      <c r="D18" s="137"/>
      <c r="E18" s="137"/>
      <c r="F18" s="138"/>
      <c r="G18" s="66">
        <v>219913.59999999998</v>
      </c>
    </row>
    <row r="19" spans="1:7" ht="17.25" customHeight="1" x14ac:dyDescent="0.25">
      <c r="A19" s="42"/>
      <c r="B19" s="59" t="s">
        <v>29</v>
      </c>
      <c r="C19" s="31" t="s">
        <v>28</v>
      </c>
      <c r="D19" s="32">
        <v>3212.7</v>
      </c>
      <c r="E19" s="64">
        <v>4</v>
      </c>
      <c r="F19" s="62">
        <v>12</v>
      </c>
      <c r="G19" s="65">
        <v>154209.59999999998</v>
      </c>
    </row>
    <row r="20" spans="1:7" ht="17.25" customHeight="1" x14ac:dyDescent="0.25">
      <c r="A20" s="43"/>
      <c r="B20" s="60" t="s">
        <v>54</v>
      </c>
      <c r="C20" s="31"/>
      <c r="D20" s="32">
        <v>3212.7</v>
      </c>
      <c r="E20" s="64">
        <f>G20/D20/12</f>
        <v>1.704277814091989</v>
      </c>
      <c r="F20" s="62">
        <v>12</v>
      </c>
      <c r="G20" s="65">
        <v>65704</v>
      </c>
    </row>
    <row r="21" spans="1:7" ht="25.5" customHeight="1" x14ac:dyDescent="0.25">
      <c r="A21" s="43" t="s">
        <v>4</v>
      </c>
      <c r="B21" s="55" t="s">
        <v>30</v>
      </c>
      <c r="C21" s="35"/>
      <c r="D21" s="32"/>
      <c r="E21" s="64"/>
      <c r="F21" s="62"/>
      <c r="G21" s="67">
        <v>42717.188600000001</v>
      </c>
    </row>
    <row r="22" spans="1:7" ht="18" customHeight="1" x14ac:dyDescent="0.25">
      <c r="A22" s="43"/>
      <c r="B22" s="60" t="s">
        <v>31</v>
      </c>
      <c r="C22" s="35" t="s">
        <v>48</v>
      </c>
      <c r="D22" s="62">
        <v>114</v>
      </c>
      <c r="E22" s="64">
        <v>7</v>
      </c>
      <c r="F22" s="63">
        <v>12</v>
      </c>
      <c r="G22" s="65">
        <v>9576</v>
      </c>
    </row>
    <row r="23" spans="1:7" ht="18" customHeight="1" x14ac:dyDescent="0.25">
      <c r="A23" s="43"/>
      <c r="B23" s="60" t="s">
        <v>32</v>
      </c>
      <c r="C23" s="35" t="s">
        <v>49</v>
      </c>
      <c r="D23" s="72">
        <v>810056.69</v>
      </c>
      <c r="E23" s="64">
        <v>0.04</v>
      </c>
      <c r="F23" s="63">
        <v>1</v>
      </c>
      <c r="G23" s="65">
        <v>32402.267599999999</v>
      </c>
    </row>
    <row r="24" spans="1:7" ht="18" customHeight="1" x14ac:dyDescent="0.25">
      <c r="A24" s="43"/>
      <c r="B24" s="60" t="s">
        <v>79</v>
      </c>
      <c r="C24" s="35" t="s">
        <v>51</v>
      </c>
      <c r="D24" s="32">
        <v>3212.7</v>
      </c>
      <c r="E24" s="64">
        <v>0.23</v>
      </c>
      <c r="F24" s="63">
        <v>1</v>
      </c>
      <c r="G24" s="65">
        <v>738.92099999999994</v>
      </c>
    </row>
    <row r="25" spans="1:7" ht="21" customHeight="1" x14ac:dyDescent="0.25">
      <c r="A25" s="43" t="s">
        <v>5</v>
      </c>
      <c r="B25" s="56" t="s">
        <v>33</v>
      </c>
      <c r="C25" s="61"/>
      <c r="D25" s="32"/>
      <c r="E25" s="64"/>
      <c r="F25" s="63"/>
      <c r="G25" s="67">
        <v>69871.755000000005</v>
      </c>
    </row>
    <row r="26" spans="1:7" ht="18" customHeight="1" x14ac:dyDescent="0.25">
      <c r="A26" s="43"/>
      <c r="B26" s="60" t="s">
        <v>62</v>
      </c>
      <c r="C26" s="35" t="s">
        <v>52</v>
      </c>
      <c r="D26" s="62">
        <v>1</v>
      </c>
      <c r="E26" s="64">
        <v>61400</v>
      </c>
      <c r="F26" s="63" t="s">
        <v>75</v>
      </c>
      <c r="G26" s="87">
        <v>61400</v>
      </c>
    </row>
    <row r="27" spans="1:7" ht="18" customHeight="1" x14ac:dyDescent="0.25">
      <c r="A27" s="43"/>
      <c r="B27" s="60" t="s">
        <v>69</v>
      </c>
      <c r="C27" s="61" t="s">
        <v>51</v>
      </c>
      <c r="D27" s="62">
        <v>2</v>
      </c>
      <c r="E27" s="64">
        <v>2374.21</v>
      </c>
      <c r="F27" s="63" t="s">
        <v>75</v>
      </c>
      <c r="G27" s="65">
        <v>4748.42</v>
      </c>
    </row>
    <row r="28" spans="1:7" ht="18" customHeight="1" x14ac:dyDescent="0.25">
      <c r="A28" s="43"/>
      <c r="B28" s="60" t="s">
        <v>81</v>
      </c>
      <c r="C28" s="31" t="s">
        <v>28</v>
      </c>
      <c r="D28" s="32">
        <v>3212.7</v>
      </c>
      <c r="E28" s="64">
        <v>0.35</v>
      </c>
      <c r="F28" s="62">
        <v>3</v>
      </c>
      <c r="G28" s="65">
        <v>3373.335</v>
      </c>
    </row>
    <row r="29" spans="1:7" ht="18" customHeight="1" x14ac:dyDescent="0.25">
      <c r="A29" s="43"/>
      <c r="B29" s="60" t="s">
        <v>85</v>
      </c>
      <c r="C29" s="35" t="s">
        <v>52</v>
      </c>
      <c r="D29" s="62">
        <v>1</v>
      </c>
      <c r="E29" s="64">
        <v>350</v>
      </c>
      <c r="F29" s="63" t="s">
        <v>75</v>
      </c>
      <c r="G29" s="87">
        <v>350</v>
      </c>
    </row>
    <row r="30" spans="1:7" ht="25.5" customHeight="1" x14ac:dyDescent="0.25">
      <c r="A30" s="43" t="s">
        <v>6</v>
      </c>
      <c r="B30" s="55" t="s">
        <v>37</v>
      </c>
      <c r="C30" s="35"/>
      <c r="D30" s="62"/>
      <c r="E30" s="64"/>
      <c r="F30" s="63"/>
      <c r="G30" s="67">
        <v>106796</v>
      </c>
    </row>
    <row r="31" spans="1:7" ht="25.5" customHeight="1" x14ac:dyDescent="0.25">
      <c r="A31" s="43"/>
      <c r="B31" s="97" t="s">
        <v>80</v>
      </c>
      <c r="C31" s="35" t="s">
        <v>28</v>
      </c>
      <c r="D31" s="32">
        <v>3212.7</v>
      </c>
      <c r="E31" s="64">
        <v>0.82</v>
      </c>
      <c r="F31" s="63">
        <v>5</v>
      </c>
      <c r="G31" s="65">
        <v>13172.07</v>
      </c>
    </row>
    <row r="32" spans="1:7" ht="15.75" customHeight="1" x14ac:dyDescent="0.25">
      <c r="A32" s="44"/>
      <c r="B32" s="58" t="s">
        <v>34</v>
      </c>
      <c r="C32" s="61" t="s">
        <v>51</v>
      </c>
      <c r="D32" s="62">
        <v>1</v>
      </c>
      <c r="E32" s="64" t="s">
        <v>70</v>
      </c>
      <c r="F32" s="63">
        <v>12</v>
      </c>
      <c r="G32" s="65">
        <v>13667.2</v>
      </c>
    </row>
    <row r="33" spans="1:7" ht="15.75" customHeight="1" x14ac:dyDescent="0.25">
      <c r="A33" s="44"/>
      <c r="B33" s="58" t="s">
        <v>35</v>
      </c>
      <c r="C33" s="61" t="s">
        <v>51</v>
      </c>
      <c r="D33" s="62">
        <v>1</v>
      </c>
      <c r="E33" s="64" t="s">
        <v>70</v>
      </c>
      <c r="F33" s="63">
        <v>12</v>
      </c>
      <c r="G33" s="65">
        <v>49626.579999999994</v>
      </c>
    </row>
    <row r="34" spans="1:7" ht="13.5" customHeight="1" x14ac:dyDescent="0.25">
      <c r="A34" s="44"/>
      <c r="B34" s="58" t="s">
        <v>36</v>
      </c>
      <c r="C34" s="61" t="s">
        <v>51</v>
      </c>
      <c r="D34" s="62">
        <v>1</v>
      </c>
      <c r="E34" s="64" t="s">
        <v>70</v>
      </c>
      <c r="F34" s="63">
        <v>12</v>
      </c>
      <c r="G34" s="65">
        <v>3801.97</v>
      </c>
    </row>
    <row r="35" spans="1:7" ht="15" customHeight="1" x14ac:dyDescent="0.25">
      <c r="A35" s="44"/>
      <c r="B35" s="58" t="s">
        <v>14</v>
      </c>
      <c r="C35" s="61" t="s">
        <v>51</v>
      </c>
      <c r="D35" s="62">
        <v>1</v>
      </c>
      <c r="E35" s="64" t="s">
        <v>70</v>
      </c>
      <c r="F35" s="63">
        <v>12</v>
      </c>
      <c r="G35" s="65">
        <v>26528.180000000004</v>
      </c>
    </row>
    <row r="36" spans="1:7" ht="14.25" customHeight="1" x14ac:dyDescent="0.25">
      <c r="A36" s="88" t="s">
        <v>8</v>
      </c>
      <c r="B36" s="57" t="s">
        <v>13</v>
      </c>
      <c r="C36" s="61" t="s">
        <v>51</v>
      </c>
      <c r="D36" s="32">
        <v>3212.7</v>
      </c>
      <c r="E36" s="64">
        <v>0.73</v>
      </c>
      <c r="F36" s="63">
        <v>6</v>
      </c>
      <c r="G36" s="67">
        <v>14071.625999999998</v>
      </c>
    </row>
    <row r="37" spans="1:7" ht="14.25" customHeight="1" x14ac:dyDescent="0.25">
      <c r="A37" s="88" t="s">
        <v>78</v>
      </c>
      <c r="B37" s="96" t="s">
        <v>13</v>
      </c>
      <c r="C37" s="61" t="s">
        <v>51</v>
      </c>
      <c r="D37" s="32">
        <v>3212.7</v>
      </c>
      <c r="E37" s="64">
        <v>0.78</v>
      </c>
      <c r="F37" s="63">
        <v>6</v>
      </c>
      <c r="G37" s="67">
        <v>15035.436</v>
      </c>
    </row>
    <row r="38" spans="1:7" ht="18.75" customHeight="1" x14ac:dyDescent="0.25">
      <c r="A38" s="88" t="s">
        <v>9</v>
      </c>
      <c r="B38" s="57" t="s">
        <v>10</v>
      </c>
      <c r="C38" s="36"/>
      <c r="D38" s="32"/>
      <c r="E38" s="64"/>
      <c r="F38" s="63"/>
      <c r="G38" s="67">
        <v>34839.22</v>
      </c>
    </row>
    <row r="39" spans="1:7" ht="17.25" customHeight="1" x14ac:dyDescent="0.25">
      <c r="A39" s="88"/>
      <c r="B39" s="58" t="s">
        <v>38</v>
      </c>
      <c r="C39" s="61" t="s">
        <v>51</v>
      </c>
      <c r="D39" s="32"/>
      <c r="E39" s="64"/>
      <c r="F39" s="63"/>
      <c r="G39" s="65">
        <v>34839.22</v>
      </c>
    </row>
    <row r="40" spans="1:7" ht="15.75" customHeight="1" x14ac:dyDescent="0.25">
      <c r="A40" s="88" t="s">
        <v>60</v>
      </c>
      <c r="B40" s="57" t="s">
        <v>39</v>
      </c>
      <c r="C40" s="61"/>
      <c r="D40" s="32"/>
      <c r="E40" s="64"/>
      <c r="F40" s="63"/>
      <c r="G40" s="67">
        <v>15660.47</v>
      </c>
    </row>
    <row r="41" spans="1:7" ht="15" customHeight="1" x14ac:dyDescent="0.25">
      <c r="A41" s="88"/>
      <c r="B41" s="58" t="s">
        <v>40</v>
      </c>
      <c r="C41" s="61" t="s">
        <v>52</v>
      </c>
      <c r="D41" s="62">
        <v>74</v>
      </c>
      <c r="E41" s="64">
        <v>11.68</v>
      </c>
      <c r="F41" s="63">
        <v>1</v>
      </c>
      <c r="G41" s="87">
        <v>864.31999999999994</v>
      </c>
    </row>
    <row r="42" spans="1:7" ht="15" customHeight="1" x14ac:dyDescent="0.25">
      <c r="A42" s="88"/>
      <c r="B42" s="58" t="s">
        <v>71</v>
      </c>
      <c r="C42" s="61" t="s">
        <v>52</v>
      </c>
      <c r="D42" s="62">
        <v>74</v>
      </c>
      <c r="E42" s="64">
        <v>23.37</v>
      </c>
      <c r="F42" s="63">
        <v>1</v>
      </c>
      <c r="G42" s="87">
        <v>1729.38</v>
      </c>
    </row>
    <row r="43" spans="1:7" ht="15" customHeight="1" x14ac:dyDescent="0.25">
      <c r="A43" s="88"/>
      <c r="B43" s="58" t="s">
        <v>40</v>
      </c>
      <c r="C43" s="61" t="s">
        <v>52</v>
      </c>
      <c r="D43" s="62">
        <v>74</v>
      </c>
      <c r="E43" s="64">
        <v>13.68</v>
      </c>
      <c r="F43" s="63">
        <v>3</v>
      </c>
      <c r="G43" s="87">
        <v>3036.96</v>
      </c>
    </row>
    <row r="44" spans="1:7" ht="15" customHeight="1" x14ac:dyDescent="0.25">
      <c r="A44" s="88"/>
      <c r="B44" s="58" t="s">
        <v>71</v>
      </c>
      <c r="C44" s="61" t="s">
        <v>52</v>
      </c>
      <c r="D44" s="62">
        <v>74</v>
      </c>
      <c r="E44" s="64">
        <v>25.37</v>
      </c>
      <c r="F44" s="63">
        <v>3</v>
      </c>
      <c r="G44" s="87">
        <v>5632.14</v>
      </c>
    </row>
    <row r="45" spans="1:7" ht="15" customHeight="1" x14ac:dyDescent="0.25">
      <c r="A45" s="88"/>
      <c r="B45" s="58" t="s">
        <v>76</v>
      </c>
      <c r="C45" s="61" t="s">
        <v>52</v>
      </c>
      <c r="D45" s="62">
        <v>2</v>
      </c>
      <c r="E45" s="64">
        <v>205</v>
      </c>
      <c r="F45" s="63">
        <v>1</v>
      </c>
      <c r="G45" s="87">
        <v>410</v>
      </c>
    </row>
    <row r="46" spans="1:7" ht="23.25" customHeight="1" x14ac:dyDescent="0.25">
      <c r="A46" s="88"/>
      <c r="B46" s="58" t="s">
        <v>84</v>
      </c>
      <c r="C46" s="61" t="s">
        <v>52</v>
      </c>
      <c r="D46" s="62">
        <v>4</v>
      </c>
      <c r="E46" s="64">
        <v>859.33</v>
      </c>
      <c r="F46" s="63">
        <v>1</v>
      </c>
      <c r="G46" s="87">
        <v>3437.32</v>
      </c>
    </row>
    <row r="47" spans="1:7" ht="27" customHeight="1" x14ac:dyDescent="0.25">
      <c r="A47" s="88"/>
      <c r="B47" s="58" t="s">
        <v>83</v>
      </c>
      <c r="C47" s="61" t="s">
        <v>52</v>
      </c>
      <c r="D47" s="62">
        <v>1</v>
      </c>
      <c r="E47" s="64">
        <v>550.35</v>
      </c>
      <c r="F47" s="63">
        <v>1</v>
      </c>
      <c r="G47" s="87">
        <v>550.35</v>
      </c>
    </row>
    <row r="48" spans="1:7" ht="15" customHeight="1" x14ac:dyDescent="0.25">
      <c r="A48" s="88" t="s">
        <v>61</v>
      </c>
      <c r="B48" s="54" t="s">
        <v>41</v>
      </c>
      <c r="C48" s="61" t="s">
        <v>51</v>
      </c>
      <c r="D48" s="32">
        <v>3212.7</v>
      </c>
      <c r="E48" s="64">
        <v>0.13</v>
      </c>
      <c r="F48" s="63">
        <v>12</v>
      </c>
      <c r="G48" s="67">
        <v>5011.8119999999999</v>
      </c>
    </row>
    <row r="49" spans="1:7" ht="16.5" customHeight="1" x14ac:dyDescent="0.25">
      <c r="A49" s="88" t="s">
        <v>11</v>
      </c>
      <c r="B49" s="57" t="s">
        <v>7</v>
      </c>
      <c r="C49" s="35"/>
      <c r="D49" s="32"/>
      <c r="E49" s="64"/>
      <c r="F49" s="63"/>
      <c r="G49" s="67">
        <v>55709.16</v>
      </c>
    </row>
    <row r="50" spans="1:7" ht="16.5" customHeight="1" x14ac:dyDescent="0.25">
      <c r="A50" s="88"/>
      <c r="B50" s="58" t="s">
        <v>72</v>
      </c>
      <c r="C50" s="35" t="s">
        <v>53</v>
      </c>
      <c r="D50" s="32">
        <v>274.7</v>
      </c>
      <c r="E50" s="64">
        <v>15.55</v>
      </c>
      <c r="F50" s="63">
        <v>12</v>
      </c>
      <c r="G50" s="65">
        <v>51259.020000000004</v>
      </c>
    </row>
    <row r="51" spans="1:7" ht="18" customHeight="1" x14ac:dyDescent="0.25">
      <c r="A51" s="88"/>
      <c r="B51" s="58" t="s">
        <v>42</v>
      </c>
      <c r="C51" s="35" t="s">
        <v>53</v>
      </c>
      <c r="D51" s="32">
        <v>274.7</v>
      </c>
      <c r="E51" s="64">
        <v>1.8</v>
      </c>
      <c r="F51" s="63">
        <v>9</v>
      </c>
      <c r="G51" s="65">
        <v>4450.1399999999994</v>
      </c>
    </row>
    <row r="52" spans="1:7" ht="15" customHeight="1" x14ac:dyDescent="0.25">
      <c r="A52" s="89" t="s">
        <v>12</v>
      </c>
      <c r="B52" s="75" t="s">
        <v>57</v>
      </c>
      <c r="C52" s="31"/>
      <c r="D52" s="32"/>
      <c r="E52" s="64"/>
      <c r="F52" s="63"/>
      <c r="G52" s="67">
        <v>78959.56</v>
      </c>
    </row>
    <row r="53" spans="1:7" ht="14.25" customHeight="1" x14ac:dyDescent="0.25">
      <c r="A53" s="45"/>
      <c r="B53" s="58" t="s">
        <v>43</v>
      </c>
      <c r="C53" s="35" t="s">
        <v>53</v>
      </c>
      <c r="D53" s="32">
        <v>580</v>
      </c>
      <c r="E53" s="64">
        <v>4.5</v>
      </c>
      <c r="F53" s="63">
        <v>12</v>
      </c>
      <c r="G53" s="65">
        <v>31320</v>
      </c>
    </row>
    <row r="54" spans="1:7" ht="21" hidden="1" customHeight="1" x14ac:dyDescent="0.25">
      <c r="A54" s="42"/>
      <c r="B54" s="58" t="s">
        <v>44</v>
      </c>
      <c r="C54" s="35" t="s">
        <v>53</v>
      </c>
      <c r="D54" s="32"/>
      <c r="E54" s="64">
        <v>1.82</v>
      </c>
      <c r="F54" s="63"/>
      <c r="G54" s="65">
        <v>0</v>
      </c>
    </row>
    <row r="55" spans="1:7" ht="19.5" customHeight="1" x14ac:dyDescent="0.25">
      <c r="A55" s="77"/>
      <c r="B55" s="78" t="s">
        <v>65</v>
      </c>
      <c r="C55" s="79" t="s">
        <v>28</v>
      </c>
      <c r="D55" s="80">
        <v>300</v>
      </c>
      <c r="E55" s="70">
        <v>1.5</v>
      </c>
      <c r="F55" s="81">
        <v>3</v>
      </c>
      <c r="G55" s="82">
        <v>1350</v>
      </c>
    </row>
    <row r="56" spans="1:7" ht="17.25" customHeight="1" x14ac:dyDescent="0.25">
      <c r="A56" s="42"/>
      <c r="B56" s="58" t="s">
        <v>63</v>
      </c>
      <c r="C56" s="35" t="s">
        <v>52</v>
      </c>
      <c r="D56" s="62">
        <v>1</v>
      </c>
      <c r="E56" s="32">
        <v>800</v>
      </c>
      <c r="F56" s="63">
        <v>12</v>
      </c>
      <c r="G56" s="65">
        <v>9600</v>
      </c>
    </row>
    <row r="57" spans="1:7" ht="16.5" customHeight="1" x14ac:dyDescent="0.25">
      <c r="A57" s="42"/>
      <c r="B57" s="59" t="s">
        <v>56</v>
      </c>
      <c r="C57" s="35" t="s">
        <v>51</v>
      </c>
      <c r="D57" s="91">
        <v>1</v>
      </c>
      <c r="E57" s="32">
        <v>7500</v>
      </c>
      <c r="F57" s="63">
        <v>1</v>
      </c>
      <c r="G57" s="65">
        <v>7500</v>
      </c>
    </row>
    <row r="58" spans="1:7" ht="25.5" customHeight="1" x14ac:dyDescent="0.25">
      <c r="A58" s="42"/>
      <c r="B58" s="59" t="s">
        <v>82</v>
      </c>
      <c r="C58" s="35" t="s">
        <v>28</v>
      </c>
      <c r="D58" s="72">
        <v>1307</v>
      </c>
      <c r="E58" s="32">
        <v>1.82</v>
      </c>
      <c r="F58" s="63">
        <v>9</v>
      </c>
      <c r="G58" s="65">
        <v>21408.660000000003</v>
      </c>
    </row>
    <row r="59" spans="1:7" ht="16.5" customHeight="1" x14ac:dyDescent="0.25">
      <c r="A59" s="42"/>
      <c r="B59" s="59" t="s">
        <v>73</v>
      </c>
      <c r="C59" s="35" t="s">
        <v>28</v>
      </c>
      <c r="D59" s="72">
        <v>871.3</v>
      </c>
      <c r="E59" s="32">
        <v>2.5</v>
      </c>
      <c r="F59" s="63">
        <v>2</v>
      </c>
      <c r="G59" s="65">
        <v>4356.5</v>
      </c>
    </row>
    <row r="60" spans="1:7" ht="16.5" customHeight="1" x14ac:dyDescent="0.25">
      <c r="A60" s="42"/>
      <c r="B60" s="59" t="s">
        <v>74</v>
      </c>
      <c r="C60" s="35" t="s">
        <v>28</v>
      </c>
      <c r="D60" s="92">
        <v>3</v>
      </c>
      <c r="E60" s="32">
        <v>1000</v>
      </c>
      <c r="F60" s="63">
        <v>1</v>
      </c>
      <c r="G60" s="65">
        <v>3000</v>
      </c>
    </row>
    <row r="61" spans="1:7" ht="16.5" customHeight="1" x14ac:dyDescent="0.25">
      <c r="A61" s="42"/>
      <c r="B61" s="59" t="s">
        <v>87</v>
      </c>
      <c r="C61" s="35" t="s">
        <v>51</v>
      </c>
      <c r="D61" s="92">
        <v>1</v>
      </c>
      <c r="E61" s="32">
        <v>424.4</v>
      </c>
      <c r="F61" s="63">
        <v>1</v>
      </c>
      <c r="G61" s="65">
        <v>424.4</v>
      </c>
    </row>
    <row r="62" spans="1:7" ht="27.75" customHeight="1" x14ac:dyDescent="0.25">
      <c r="A62" s="83"/>
      <c r="B62" s="84" t="s">
        <v>45</v>
      </c>
      <c r="C62" s="37"/>
      <c r="D62" s="37"/>
      <c r="E62" s="37"/>
      <c r="F62" s="37"/>
      <c r="G62" s="74">
        <v>658585.82759999996</v>
      </c>
    </row>
    <row r="63" spans="1:7" x14ac:dyDescent="0.25">
      <c r="A63" s="12"/>
      <c r="B63" s="47" t="s">
        <v>47</v>
      </c>
      <c r="C63" s="38" t="s">
        <v>58</v>
      </c>
      <c r="D63" s="71">
        <v>4846</v>
      </c>
      <c r="E63" s="71">
        <v>4.8</v>
      </c>
      <c r="F63" s="63"/>
      <c r="G63" s="93">
        <v>22702</v>
      </c>
    </row>
    <row r="64" spans="1:7" x14ac:dyDescent="0.25">
      <c r="A64" s="12"/>
      <c r="B64" s="46" t="s">
        <v>46</v>
      </c>
      <c r="C64" s="38"/>
      <c r="D64" s="32">
        <v>3212.7</v>
      </c>
      <c r="E64" s="71">
        <v>0.08</v>
      </c>
      <c r="F64" s="39"/>
      <c r="G64" s="73">
        <v>3222.81</v>
      </c>
    </row>
    <row r="65" spans="1:9" x14ac:dyDescent="0.25">
      <c r="A65" s="12"/>
      <c r="B65" s="12" t="s">
        <v>64</v>
      </c>
      <c r="C65" s="40"/>
      <c r="D65" s="11"/>
      <c r="E65" s="40"/>
      <c r="F65" s="40"/>
      <c r="G65" s="33">
        <v>684510.63760000002</v>
      </c>
    </row>
    <row r="66" spans="1:9" x14ac:dyDescent="0.25">
      <c r="A66" s="12"/>
      <c r="B66" s="86" t="s">
        <v>68</v>
      </c>
      <c r="C66" s="40"/>
      <c r="D66" s="11"/>
      <c r="E66" s="40"/>
      <c r="F66" s="40"/>
      <c r="G66" s="33"/>
    </row>
    <row r="67" spans="1:9" x14ac:dyDescent="0.25">
      <c r="B67" s="19" t="s">
        <v>59</v>
      </c>
      <c r="C67" s="20"/>
      <c r="D67" s="20"/>
      <c r="E67" s="21"/>
      <c r="F67" s="22"/>
      <c r="G67" s="85">
        <v>810056.69</v>
      </c>
    </row>
    <row r="68" spans="1:9" ht="14.25" customHeight="1" x14ac:dyDescent="0.25">
      <c r="B68" s="23" t="s">
        <v>128</v>
      </c>
      <c r="C68" s="24"/>
      <c r="D68" s="24"/>
      <c r="E68" s="25"/>
      <c r="F68" s="26"/>
      <c r="G68" s="34">
        <v>40672</v>
      </c>
    </row>
    <row r="69" spans="1:9" x14ac:dyDescent="0.25">
      <c r="B69" s="27" t="s">
        <v>129</v>
      </c>
      <c r="C69" s="28"/>
      <c r="D69" s="28"/>
      <c r="E69" s="29"/>
      <c r="F69" s="30"/>
      <c r="G69" s="90">
        <v>684510.64</v>
      </c>
    </row>
    <row r="70" spans="1:9" x14ac:dyDescent="0.25">
      <c r="B70" s="95" t="s">
        <v>130</v>
      </c>
      <c r="C70" s="76"/>
      <c r="D70" s="76"/>
      <c r="E70" s="76"/>
      <c r="F70" s="76"/>
      <c r="G70" s="94">
        <v>84874.04999999993</v>
      </c>
      <c r="I70" s="10"/>
    </row>
    <row r="71" spans="1:9" x14ac:dyDescent="0.25">
      <c r="C71" s="11"/>
      <c r="D71" s="11"/>
      <c r="E71" s="11"/>
      <c r="F71" s="11"/>
    </row>
    <row r="73" spans="1:9" x14ac:dyDescent="0.25">
      <c r="B73" t="s">
        <v>66</v>
      </c>
      <c r="D73" t="s">
        <v>67</v>
      </c>
    </row>
  </sheetData>
  <mergeCells count="12">
    <mergeCell ref="B18:F18"/>
    <mergeCell ref="E16:E17"/>
    <mergeCell ref="E2:G2"/>
    <mergeCell ref="E3:G3"/>
    <mergeCell ref="E1:F1"/>
    <mergeCell ref="A5:F5"/>
    <mergeCell ref="A6:F6"/>
    <mergeCell ref="F16:F17"/>
    <mergeCell ref="A16:A17"/>
    <mergeCell ref="B16:B17"/>
    <mergeCell ref="C16:C17"/>
    <mergeCell ref="D16:D17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I13" sqref="I13"/>
    </sheetView>
  </sheetViews>
  <sheetFormatPr defaultRowHeight="15" x14ac:dyDescent="0.25"/>
  <cols>
    <col min="1" max="1" width="3.42578125" style="98" customWidth="1"/>
    <col min="2" max="2" width="27.28515625" style="98" customWidth="1"/>
    <col min="3" max="3" width="30.140625" style="98" customWidth="1"/>
    <col min="4" max="4" width="10" style="98" customWidth="1"/>
    <col min="5" max="5" width="7.7109375" style="98" customWidth="1"/>
    <col min="6" max="6" width="9.28515625" style="98" customWidth="1"/>
    <col min="7" max="7" width="4.42578125" style="98" customWidth="1"/>
    <col min="8" max="9" width="13.28515625" style="98" bestFit="1" customWidth="1"/>
    <col min="10" max="16384" width="9.140625" style="98"/>
  </cols>
  <sheetData>
    <row r="1" spans="1:9" ht="15.75" x14ac:dyDescent="0.25">
      <c r="C1" s="150" t="s">
        <v>16</v>
      </c>
      <c r="D1" s="150"/>
      <c r="E1"/>
      <c r="F1"/>
    </row>
    <row r="2" spans="1:9" x14ac:dyDescent="0.25">
      <c r="C2" s="151" t="s">
        <v>89</v>
      </c>
      <c r="D2" s="151"/>
      <c r="E2" s="151"/>
      <c r="F2"/>
    </row>
    <row r="3" spans="1:9" x14ac:dyDescent="0.25">
      <c r="C3" s="151" t="s">
        <v>90</v>
      </c>
      <c r="D3" s="151"/>
      <c r="E3" s="151"/>
      <c r="F3"/>
    </row>
    <row r="4" spans="1:9" x14ac:dyDescent="0.25">
      <c r="B4" s="152" t="s">
        <v>91</v>
      </c>
      <c r="C4" s="152"/>
      <c r="D4" s="152"/>
      <c r="E4" s="152"/>
      <c r="F4" s="152"/>
    </row>
    <row r="5" spans="1:9" x14ac:dyDescent="0.25">
      <c r="B5" s="152" t="s">
        <v>92</v>
      </c>
      <c r="C5" s="152"/>
      <c r="D5" s="152"/>
      <c r="E5" s="152"/>
      <c r="F5" s="99"/>
    </row>
    <row r="6" spans="1:9" x14ac:dyDescent="0.25">
      <c r="A6" s="100"/>
      <c r="B6" s="101" t="s">
        <v>93</v>
      </c>
      <c r="C6" s="101"/>
      <c r="D6" s="102"/>
      <c r="E6" s="103"/>
      <c r="F6" s="103">
        <f>[1]Лист1!G7</f>
        <v>3212.7</v>
      </c>
    </row>
    <row r="7" spans="1:9" x14ac:dyDescent="0.25">
      <c r="A7" s="104"/>
      <c r="B7" s="101" t="s">
        <v>94</v>
      </c>
      <c r="C7" s="101"/>
      <c r="D7" s="102"/>
      <c r="E7" s="105"/>
      <c r="F7" s="105">
        <v>20</v>
      </c>
      <c r="H7" s="106"/>
      <c r="I7" s="106"/>
    </row>
    <row r="8" spans="1:9" x14ac:dyDescent="0.25">
      <c r="A8" s="107"/>
      <c r="B8" s="108" t="s">
        <v>95</v>
      </c>
      <c r="C8" s="109"/>
      <c r="D8" s="110"/>
      <c r="E8" s="111"/>
      <c r="F8" s="111">
        <v>12</v>
      </c>
    </row>
    <row r="9" spans="1:9" ht="24" x14ac:dyDescent="0.25">
      <c r="A9" s="112" t="s">
        <v>96</v>
      </c>
      <c r="B9" s="112" t="s">
        <v>97</v>
      </c>
      <c r="C9" s="112" t="s">
        <v>98</v>
      </c>
      <c r="D9" s="113" t="s">
        <v>99</v>
      </c>
      <c r="E9" s="113" t="s">
        <v>100</v>
      </c>
      <c r="F9" s="114" t="s">
        <v>101</v>
      </c>
    </row>
    <row r="10" spans="1:9" ht="33.75" x14ac:dyDescent="0.25">
      <c r="A10" s="112">
        <v>1</v>
      </c>
      <c r="B10" s="115" t="s">
        <v>102</v>
      </c>
      <c r="C10" s="115" t="s">
        <v>103</v>
      </c>
      <c r="D10" s="114" t="s">
        <v>104</v>
      </c>
      <c r="E10" s="116">
        <v>4</v>
      </c>
      <c r="F10" s="117">
        <f>E10*F6*F8</f>
        <v>154209.59999999998</v>
      </c>
    </row>
    <row r="11" spans="1:9" ht="45" x14ac:dyDescent="0.25">
      <c r="A11" s="112">
        <v>2</v>
      </c>
      <c r="B11" s="118" t="s">
        <v>105</v>
      </c>
      <c r="C11" s="115" t="s">
        <v>106</v>
      </c>
      <c r="D11" s="114" t="s">
        <v>104</v>
      </c>
      <c r="E11" s="119">
        <v>1.82</v>
      </c>
      <c r="F11" s="117">
        <f>F6*E11*F8</f>
        <v>70165.367999999988</v>
      </c>
    </row>
    <row r="12" spans="1:9" ht="45" x14ac:dyDescent="0.25">
      <c r="A12" s="112">
        <v>3</v>
      </c>
      <c r="B12" s="115" t="s">
        <v>107</v>
      </c>
      <c r="C12" s="115" t="s">
        <v>108</v>
      </c>
      <c r="D12" s="114" t="s">
        <v>104</v>
      </c>
      <c r="E12" s="120">
        <v>3.9</v>
      </c>
      <c r="F12" s="117">
        <f>F6*E12*F8</f>
        <v>150354.35999999999</v>
      </c>
      <c r="G12" s="106"/>
      <c r="H12" s="106"/>
    </row>
    <row r="13" spans="1:9" ht="33.75" x14ac:dyDescent="0.25">
      <c r="A13" s="112">
        <v>4</v>
      </c>
      <c r="B13" s="115" t="s">
        <v>109</v>
      </c>
      <c r="C13" s="115" t="s">
        <v>110</v>
      </c>
      <c r="D13" s="114" t="s">
        <v>104</v>
      </c>
      <c r="E13" s="120">
        <v>0.82</v>
      </c>
      <c r="F13" s="117">
        <f>E13*F6*F8</f>
        <v>31612.967999999997</v>
      </c>
      <c r="G13" s="106"/>
      <c r="H13" s="106"/>
    </row>
    <row r="14" spans="1:9" ht="33.75" x14ac:dyDescent="0.25">
      <c r="A14" s="112">
        <v>5</v>
      </c>
      <c r="B14" s="115" t="s">
        <v>111</v>
      </c>
      <c r="C14" s="115" t="s">
        <v>112</v>
      </c>
      <c r="D14" s="114" t="s">
        <v>104</v>
      </c>
      <c r="E14" s="120">
        <v>0.95</v>
      </c>
      <c r="F14" s="117">
        <f>F6*E14*F8</f>
        <v>36624.78</v>
      </c>
      <c r="G14" s="106"/>
      <c r="H14" s="106"/>
    </row>
    <row r="15" spans="1:9" ht="33.75" x14ac:dyDescent="0.25">
      <c r="A15" s="112">
        <v>6</v>
      </c>
      <c r="B15" s="115" t="s">
        <v>113</v>
      </c>
      <c r="C15" s="115" t="s">
        <v>114</v>
      </c>
      <c r="D15" s="114" t="s">
        <v>104</v>
      </c>
      <c r="E15" s="120">
        <v>3.2</v>
      </c>
      <c r="F15" s="117">
        <f>F6*E15*F8</f>
        <v>123367.67999999999</v>
      </c>
      <c r="G15" s="106"/>
      <c r="H15" s="106"/>
    </row>
    <row r="16" spans="1:9" ht="22.5" x14ac:dyDescent="0.25">
      <c r="A16" s="112">
        <v>7</v>
      </c>
      <c r="B16" s="115" t="s">
        <v>115</v>
      </c>
      <c r="C16" s="115" t="s">
        <v>116</v>
      </c>
      <c r="D16" s="114" t="s">
        <v>104</v>
      </c>
      <c r="E16" s="120">
        <v>0.17</v>
      </c>
      <c r="F16" s="117">
        <f>F6*E16*F8</f>
        <v>6553.9079999999994</v>
      </c>
      <c r="G16" s="106"/>
      <c r="H16" s="106"/>
    </row>
    <row r="17" spans="1:8" ht="22.5" x14ac:dyDescent="0.25">
      <c r="A17" s="112">
        <v>8</v>
      </c>
      <c r="B17" s="115" t="s">
        <v>117</v>
      </c>
      <c r="C17" s="115" t="s">
        <v>118</v>
      </c>
      <c r="D17" s="114" t="s">
        <v>104</v>
      </c>
      <c r="E17" s="120">
        <v>0.45</v>
      </c>
      <c r="F17" s="117">
        <f>F6*E17*F8</f>
        <v>17348.579999999998</v>
      </c>
      <c r="G17" s="106"/>
      <c r="H17" s="106"/>
    </row>
    <row r="18" spans="1:8" ht="33.75" x14ac:dyDescent="0.25">
      <c r="A18" s="112">
        <v>9</v>
      </c>
      <c r="B18" s="115" t="s">
        <v>119</v>
      </c>
      <c r="C18" s="115" t="s">
        <v>120</v>
      </c>
      <c r="D18" s="114" t="s">
        <v>104</v>
      </c>
      <c r="E18" s="120">
        <v>1.3</v>
      </c>
      <c r="F18" s="117">
        <f>F6*E18*F8</f>
        <v>50118.12</v>
      </c>
      <c r="G18" s="106"/>
      <c r="H18" s="106"/>
    </row>
    <row r="19" spans="1:8" ht="45" x14ac:dyDescent="0.25">
      <c r="A19" s="112">
        <v>10</v>
      </c>
      <c r="B19" s="115" t="s">
        <v>121</v>
      </c>
      <c r="C19" s="115" t="s">
        <v>120</v>
      </c>
      <c r="D19" s="114" t="s">
        <v>104</v>
      </c>
      <c r="E19" s="120">
        <f>3.39</f>
        <v>3.39</v>
      </c>
      <c r="F19" s="117">
        <f>F6*E19*F8</f>
        <v>130692.636</v>
      </c>
      <c r="G19" s="106"/>
      <c r="H19" s="106"/>
    </row>
    <row r="20" spans="1:8" x14ac:dyDescent="0.25">
      <c r="A20" s="121"/>
      <c r="B20" s="153" t="s">
        <v>122</v>
      </c>
      <c r="C20" s="153"/>
      <c r="D20" s="122"/>
      <c r="E20" s="123">
        <f>SUM(E10:E19)</f>
        <v>20</v>
      </c>
      <c r="F20" s="123">
        <f>SUM(F10:F19)</f>
        <v>771048</v>
      </c>
      <c r="H20" s="106"/>
    </row>
    <row r="21" spans="1:8" x14ac:dyDescent="0.25">
      <c r="A21" s="124">
        <v>11</v>
      </c>
      <c r="B21" s="124" t="s">
        <v>123</v>
      </c>
      <c r="C21" s="125"/>
      <c r="D21" s="114" t="s">
        <v>104</v>
      </c>
      <c r="E21" s="122">
        <v>0.09</v>
      </c>
      <c r="F21" s="126">
        <f>E21*F6*F8</f>
        <v>3469.7159999999994</v>
      </c>
    </row>
    <row r="22" spans="1:8" x14ac:dyDescent="0.25">
      <c r="A22" s="124">
        <v>12</v>
      </c>
      <c r="B22" s="124" t="s">
        <v>47</v>
      </c>
      <c r="C22" s="127"/>
      <c r="D22" s="114" t="s">
        <v>104</v>
      </c>
      <c r="E22" s="128">
        <v>0.6</v>
      </c>
      <c r="F22" s="126">
        <f>E22*F6*F8</f>
        <v>23131.439999999999</v>
      </c>
    </row>
    <row r="23" spans="1:8" x14ac:dyDescent="0.25">
      <c r="A23" s="129"/>
      <c r="B23" s="130"/>
      <c r="C23" s="131" t="s">
        <v>124</v>
      </c>
      <c r="D23" s="114" t="s">
        <v>104</v>
      </c>
      <c r="E23" s="128">
        <f>E20+E21+E22</f>
        <v>20.69</v>
      </c>
      <c r="F23" s="128">
        <f>F20+F21+F22</f>
        <v>797649.15599999996</v>
      </c>
    </row>
    <row r="24" spans="1:8" ht="15.75" x14ac:dyDescent="0.25">
      <c r="B24" s="132" t="s">
        <v>125</v>
      </c>
      <c r="C24" s="133"/>
      <c r="D24" s="134"/>
    </row>
    <row r="25" spans="1:8" x14ac:dyDescent="0.25">
      <c r="B25" s="135" t="s">
        <v>126</v>
      </c>
      <c r="C25" s="149" t="s">
        <v>127</v>
      </c>
      <c r="D25" s="149"/>
      <c r="E25" s="149"/>
      <c r="F25" s="149"/>
    </row>
  </sheetData>
  <mergeCells count="7">
    <mergeCell ref="C25:F25"/>
    <mergeCell ref="C1:D1"/>
    <mergeCell ref="C2:E2"/>
    <mergeCell ref="C3:E3"/>
    <mergeCell ref="B4:F4"/>
    <mergeCell ref="B5:E5"/>
    <mergeCell ref="B20:C20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2022-03-23T08:51:34Z</dcterms:modified>
</cp:coreProperties>
</file>